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/Desktop/"/>
    </mc:Choice>
  </mc:AlternateContent>
  <xr:revisionPtr revIDLastSave="0" documentId="13_ncr:1_{F5CD5BF3-65A2-E346-9A00-41D3F505A182}" xr6:coauthVersionLast="47" xr6:coauthVersionMax="47" xr10:uidLastSave="{00000000-0000-0000-0000-000000000000}"/>
  <bookViews>
    <workbookView xWindow="0" yWindow="0" windowWidth="25600" windowHeight="16000" activeTab="1" xr2:uid="{65588ABA-7353-EF4D-8A94-CA26B8BB3B13}"/>
  </bookViews>
  <sheets>
    <sheet name="1.2-C. QUAL. SCONNESSI" sheetId="1" r:id="rId1"/>
    <sheet name="1.3-C.QUAL. ORDINAB." sheetId="2" r:id="rId2"/>
  </sheets>
  <externalReferences>
    <externalReference r:id="rId3"/>
  </externalReferences>
  <calcPr calcId="191029" concurrentCalc="0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4" i="2" l="1"/>
  <c r="G33" i="2"/>
  <c r="G32" i="2"/>
  <c r="G31" i="2"/>
  <c r="I18" i="2"/>
  <c r="I17" i="2"/>
  <c r="I16" i="2"/>
  <c r="I15" i="2"/>
  <c r="I14" i="2"/>
  <c r="N10" i="2"/>
  <c r="N11" i="2"/>
  <c r="N12" i="2"/>
  <c r="N13" i="2"/>
  <c r="I13" i="2"/>
  <c r="O12" i="2"/>
  <c r="Q12" i="2"/>
  <c r="P12" i="2"/>
  <c r="I12" i="2"/>
  <c r="O11" i="2"/>
  <c r="Q11" i="2"/>
  <c r="P11" i="2"/>
  <c r="I11" i="2"/>
  <c r="O10" i="2"/>
  <c r="Q10" i="2"/>
  <c r="P10" i="2"/>
  <c r="I10" i="2"/>
  <c r="I9" i="2"/>
  <c r="I8" i="2"/>
  <c r="I7" i="2"/>
  <c r="I6" i="2"/>
  <c r="I5" i="2"/>
  <c r="I4" i="2"/>
  <c r="D29" i="1"/>
  <c r="D30" i="1"/>
  <c r="D31" i="1"/>
  <c r="D32" i="1"/>
  <c r="D33" i="1"/>
  <c r="D34" i="1"/>
  <c r="E33" i="1"/>
  <c r="G33" i="1"/>
  <c r="F33" i="1"/>
  <c r="E32" i="1"/>
  <c r="G32" i="1"/>
  <c r="F32" i="1"/>
  <c r="E31" i="1"/>
  <c r="G31" i="1"/>
  <c r="F31" i="1"/>
  <c r="E30" i="1"/>
  <c r="G30" i="1"/>
  <c r="F30" i="1"/>
  <c r="E29" i="1"/>
  <c r="G29" i="1"/>
  <c r="F29" i="1"/>
</calcChain>
</file>

<file path=xl/sharedStrings.xml><?xml version="1.0" encoding="utf-8"?>
<sst xmlns="http://schemas.openxmlformats.org/spreadsheetml/2006/main" count="208" uniqueCount="38">
  <si>
    <t>genere</t>
  </si>
  <si>
    <t>istruzione</t>
  </si>
  <si>
    <t>sport</t>
  </si>
  <si>
    <t>n. animali domestici</t>
  </si>
  <si>
    <t>altezza</t>
  </si>
  <si>
    <t>reddito annio</t>
  </si>
  <si>
    <t>test intelligenza</t>
  </si>
  <si>
    <t>LEGENDA</t>
  </si>
  <si>
    <t>M</t>
  </si>
  <si>
    <t>S</t>
  </si>
  <si>
    <t xml:space="preserve">CALCIO </t>
  </si>
  <si>
    <t>F</t>
  </si>
  <si>
    <t>PALLAVOLO</t>
  </si>
  <si>
    <t>carattere</t>
  </si>
  <si>
    <t>modalità</t>
  </si>
  <si>
    <t>U</t>
  </si>
  <si>
    <t>NESSUNO</t>
  </si>
  <si>
    <t>maschio</t>
  </si>
  <si>
    <t>PALESTRA</t>
  </si>
  <si>
    <t>femmina</t>
  </si>
  <si>
    <t>medie</t>
  </si>
  <si>
    <t>superiori</t>
  </si>
  <si>
    <t>università</t>
  </si>
  <si>
    <t>ATLETICA</t>
  </si>
  <si>
    <t>CALCIO</t>
  </si>
  <si>
    <t>da 0 a 100</t>
  </si>
  <si>
    <t>DATI</t>
  </si>
  <si>
    <t>ni</t>
  </si>
  <si>
    <t>fi</t>
  </si>
  <si>
    <t>pi</t>
  </si>
  <si>
    <t>totale</t>
  </si>
  <si>
    <t>ordnine num.</t>
  </si>
  <si>
    <t xml:space="preserve">ipotesi </t>
  </si>
  <si>
    <t>dati sconnessi</t>
  </si>
  <si>
    <t>Etichette di riga</t>
  </si>
  <si>
    <t>Conteggio di istruzione</t>
  </si>
  <si>
    <t>Totale complessivo</t>
  </si>
  <si>
    <t>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</si>
</sst>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%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alibri (Corpo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 readingOrder="1"/>
    </xf>
    <xf numFmtId="0" fontId="2" fillId="0" borderId="0" xfId="0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2" fontId="2" fillId="0" borderId="0" xfId="0" applyNumberFormat="1" applyFont="1"/>
    <xf numFmtId="165" fontId="2" fillId="0" borderId="0" xfId="2" applyNumberFormat="1" applyFont="1" applyAlignment="1">
      <alignment wrapText="1"/>
    </xf>
    <xf numFmtId="9" fontId="2" fillId="0" borderId="0" xfId="2" applyFont="1"/>
    <xf numFmtId="0" fontId="3" fillId="0" borderId="0" xfId="0" applyFont="1"/>
    <xf numFmtId="10" fontId="2" fillId="0" borderId="0" xfId="2" applyNumberFormat="1" applyFont="1"/>
    <xf numFmtId="0" fontId="0" fillId="0" borderId="0" xfId="0" applyAlignment="1">
      <alignment horizontal="left"/>
    </xf>
    <xf numFmtId="10" fontId="0" fillId="0" borderId="0" xfId="0" applyNumberFormat="1"/>
    <xf numFmtId="0" fontId="0" fillId="0" borderId="0" xfId="0" pivotButton="1"/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'[1]1.rappresentazione'!$D$28</c:f>
              <c:strCache>
                <c:ptCount val="1"/>
                <c:pt idx="0">
                  <c:v>ni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E3B-C344-A6D4-4A44749D046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E3B-C344-A6D4-4A44749D046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E3B-C344-A6D4-4A44749D046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E3B-C344-A6D4-4A44749D046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E3B-C344-A6D4-4A44749D046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'[1]1.rappresentazione'!$C$29:$C$33</c:f>
              <c:strCache>
                <c:ptCount val="5"/>
                <c:pt idx="0">
                  <c:v>CALCIO </c:v>
                </c:pt>
                <c:pt idx="1">
                  <c:v>PALLAVOLO</c:v>
                </c:pt>
                <c:pt idx="2">
                  <c:v>NESSUNO</c:v>
                </c:pt>
                <c:pt idx="3">
                  <c:v>PALESTRA</c:v>
                </c:pt>
                <c:pt idx="4">
                  <c:v>ATLETICA</c:v>
                </c:pt>
              </c:strCache>
            </c:strRef>
          </c:cat>
          <c:val>
            <c:numRef>
              <c:f>'[1]1.rappresentazione'!$D$29:$D$33</c:f>
              <c:numCache>
                <c:formatCode>General</c:formatCode>
                <c:ptCount val="5"/>
                <c:pt idx="0">
                  <c:v>2</c:v>
                </c:pt>
                <c:pt idx="1">
                  <c:v>3</c:v>
                </c:pt>
                <c:pt idx="2">
                  <c:v>5</c:v>
                </c:pt>
                <c:pt idx="3">
                  <c:v>3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E3B-C344-A6D4-4A44749D0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[1]Foglio1!$M$9</c:f>
              <c:strCache>
                <c:ptCount val="1"/>
                <c:pt idx="0">
                  <c:v>istruzione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B6F-4B43-9E9C-E555380F5FE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B6F-4B43-9E9C-E555380F5FE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B6F-4B43-9E9C-E555380F5FE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[1]Foglio1!$M$10:$M$12</c:f>
              <c:strCache>
                <c:ptCount val="3"/>
                <c:pt idx="0">
                  <c:v>M</c:v>
                </c:pt>
                <c:pt idx="1">
                  <c:v>S</c:v>
                </c:pt>
                <c:pt idx="2">
                  <c:v>U</c:v>
                </c:pt>
              </c:strCache>
            </c:strRef>
          </c:cat>
          <c:val>
            <c:numRef>
              <c:f>[1]Foglio1!$O$10:$O$12</c:f>
              <c:numCache>
                <c:formatCode>General</c:formatCode>
                <c:ptCount val="3"/>
                <c:pt idx="0">
                  <c:v>0.26666666666666666</c:v>
                </c:pt>
                <c:pt idx="1">
                  <c:v>0.46666666666666667</c:v>
                </c:pt>
                <c:pt idx="2">
                  <c:v>0.26666666666666666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B6F-4B43-9E9C-E555380F5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[1]Foglio1!$M$9</c:f>
              <c:strCache>
                <c:ptCount val="1"/>
                <c:pt idx="0">
                  <c:v>istruzione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[1]Foglio1!$M$10:$M$12</c:f>
              <c:strCache>
                <c:ptCount val="3"/>
                <c:pt idx="0">
                  <c:v>M</c:v>
                </c:pt>
                <c:pt idx="1">
                  <c:v>S</c:v>
                </c:pt>
                <c:pt idx="2">
                  <c:v>U</c:v>
                </c:pt>
              </c:strCache>
            </c:strRef>
          </c:cat>
          <c:val>
            <c:numRef>
              <c:f>[1]Foglio1!$N$10:$N$12</c:f>
              <c:numCache>
                <c:formatCode>General</c:formatCode>
                <c:ptCount val="3"/>
                <c:pt idx="0">
                  <c:v>4</c:v>
                </c:pt>
                <c:pt idx="1">
                  <c:v>7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98-C446-961A-FFC7613E55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96250351"/>
        <c:axId val="1296204239"/>
      </c:barChart>
      <c:catAx>
        <c:axId val="12962503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296204239"/>
        <c:crosses val="autoZero"/>
        <c:auto val="1"/>
        <c:lblAlgn val="ctr"/>
        <c:lblOffset val="100"/>
        <c:noMultiLvlLbl val="0"/>
      </c:catAx>
      <c:valAx>
        <c:axId val="12962042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2962503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685800</xdr:colOff>
      <xdr:row>23</xdr:row>
      <xdr:rowOff>25400</xdr:rowOff>
    </xdr:from>
    <xdr:to>
      <xdr:col>13</xdr:col>
      <xdr:colOff>381000</xdr:colOff>
      <xdr:row>32</xdr:row>
      <xdr:rowOff>152400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DC5D0697-2879-9941-8AFA-89CDB8CF27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82550</xdr:colOff>
      <xdr:row>17</xdr:row>
      <xdr:rowOff>190500</xdr:rowOff>
    </xdr:from>
    <xdr:to>
      <xdr:col>15</xdr:col>
      <xdr:colOff>260350</xdr:colOff>
      <xdr:row>28</xdr:row>
      <xdr:rowOff>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C21F8C13-1D6D-1644-AC6A-267B544D2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501650</xdr:colOff>
      <xdr:row>18</xdr:row>
      <xdr:rowOff>190500</xdr:rowOff>
    </xdr:from>
    <xdr:to>
      <xdr:col>17</xdr:col>
      <xdr:colOff>781050</xdr:colOff>
      <xdr:row>29</xdr:row>
      <xdr:rowOff>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26BDC942-847E-7643-88A9-8B74A39AD4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TERIALE%20STATISTICA/CORSI/1-STAT%20BAS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3,7.Varianza"/>
      <sheetName val="3,8.Asimmetria"/>
      <sheetName val="4.chi quadrato"/>
      <sheetName val="5.regressione"/>
      <sheetName val="REGRES APPROF"/>
      <sheetName val="6.proprietà media e varianza"/>
      <sheetName val="MEDIE POT"/>
      <sheetName val="11.indice b. mob e fissa"/>
      <sheetName val="1.rappresentazione"/>
      <sheetName val="3.sommatoria"/>
      <sheetName val="2.car. Quant. continui"/>
      <sheetName val="2,5.lorenz"/>
    </sheetNames>
    <sheetDataSet>
      <sheetData sheetId="0" refreshError="1">
        <row r="9">
          <cell r="M9" t="str">
            <v>istruzione</v>
          </cell>
        </row>
        <row r="10">
          <cell r="M10" t="str">
            <v>M</v>
          </cell>
          <cell r="N10">
            <v>4</v>
          </cell>
          <cell r="O10">
            <v>0.26666666666666666</v>
          </cell>
        </row>
        <row r="11">
          <cell r="M11" t="str">
            <v>S</v>
          </cell>
          <cell r="N11">
            <v>7</v>
          </cell>
          <cell r="O11">
            <v>0.46666666666666667</v>
          </cell>
        </row>
        <row r="12">
          <cell r="M12" t="str">
            <v>U</v>
          </cell>
          <cell r="N12">
            <v>4</v>
          </cell>
          <cell r="O12">
            <v>0.26666666666666666</v>
          </cell>
        </row>
      </sheetData>
      <sheetData sheetId="1" refreshError="1"/>
      <sheetData sheetId="2" refreshError="1"/>
      <sheetData sheetId="3" refreshError="1"/>
      <sheetData sheetId="4">
        <row r="21">
          <cell r="B21" t="str">
            <v>reddito annio</v>
          </cell>
        </row>
      </sheetData>
      <sheetData sheetId="5" refreshError="1"/>
      <sheetData sheetId="6" refreshError="1"/>
      <sheetData sheetId="7" refreshError="1"/>
      <sheetData sheetId="8" refreshError="1"/>
      <sheetData sheetId="9">
        <row r="28">
          <cell r="D28" t="str">
            <v>ni</v>
          </cell>
        </row>
        <row r="29">
          <cell r="C29" t="str">
            <v xml:space="preserve">CALCIO </v>
          </cell>
          <cell r="D29">
            <v>2</v>
          </cell>
        </row>
        <row r="30">
          <cell r="C30" t="str">
            <v>PALLAVOLO</v>
          </cell>
          <cell r="D30">
            <v>3</v>
          </cell>
        </row>
        <row r="31">
          <cell r="C31" t="str">
            <v>NESSUNO</v>
          </cell>
          <cell r="D31">
            <v>5</v>
          </cell>
        </row>
        <row r="32">
          <cell r="C32" t="str">
            <v>PALESTRA</v>
          </cell>
          <cell r="D32">
            <v>3</v>
          </cell>
        </row>
        <row r="33">
          <cell r="C33" t="str">
            <v>ATLETICA</v>
          </cell>
          <cell r="D33">
            <v>2</v>
          </cell>
        </row>
        <row r="48">
          <cell r="D48" t="str">
            <v>ni</v>
          </cell>
        </row>
        <row r="49">
          <cell r="C49">
            <v>0</v>
          </cell>
          <cell r="D49">
            <v>2</v>
          </cell>
        </row>
        <row r="50">
          <cell r="C50">
            <v>1</v>
          </cell>
          <cell r="D50">
            <v>6</v>
          </cell>
        </row>
        <row r="51">
          <cell r="C51">
            <v>2</v>
          </cell>
          <cell r="D51">
            <v>4</v>
          </cell>
        </row>
        <row r="52">
          <cell r="C52">
            <v>3</v>
          </cell>
          <cell r="D52">
            <v>3</v>
          </cell>
        </row>
      </sheetData>
      <sheetData sheetId="10"/>
      <sheetData sheetId="11"/>
      <sheetData sheetId="12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MATERIALE%20STATISTICA/CORSI/1-STAT%20BASE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4327.48197291667" createdVersion="7" refreshedVersion="7" minRefreshableVersion="3" recordCount="15" xr:uid="{4670936F-08E7-2742-B127-324BAC91F41B}">
  <cacheSource type="worksheet">
    <worksheetSource ref="A3:G18" sheet="Foglio1" r:id="rId2"/>
  </cacheSource>
  <cacheFields count="7">
    <cacheField name="genere" numFmtId="0">
      <sharedItems count="2">
        <s v="M"/>
        <s v="F"/>
      </sharedItems>
    </cacheField>
    <cacheField name="istruzione" numFmtId="0">
      <sharedItems count="3">
        <s v="S"/>
        <s v="M"/>
        <s v="U"/>
      </sharedItems>
    </cacheField>
    <cacheField name="sport" numFmtId="0">
      <sharedItems/>
    </cacheField>
    <cacheField name="n. animali domestici" numFmtId="0">
      <sharedItems containsSemiMixedTypes="0" containsString="0" containsNumber="1" containsInteger="1" minValue="0" maxValue="3"/>
    </cacheField>
    <cacheField name="altezza" numFmtId="0">
      <sharedItems containsSemiMixedTypes="0" containsString="0" containsNumber="1" containsInteger="1" minValue="155" maxValue="183"/>
    </cacheField>
    <cacheField name="reddito annio" numFmtId="164">
      <sharedItems containsSemiMixedTypes="0" containsString="0" containsNumber="1" containsInteger="1" minValue="5000" maxValue="53600"/>
    </cacheField>
    <cacheField name="test intelligenza" numFmtId="0">
      <sharedItems containsSemiMixedTypes="0" containsString="0" containsNumber="1" containsInteger="1" minValue="55" maxValue="9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x v="0"/>
    <x v="0"/>
    <s v="CALCIO "/>
    <n v="1"/>
    <n v="177"/>
    <n v="18600"/>
    <n v="85"/>
  </r>
  <r>
    <x v="1"/>
    <x v="1"/>
    <s v="PALLAVOLO"/>
    <n v="2"/>
    <n v="167"/>
    <n v="15000"/>
    <n v="68"/>
  </r>
  <r>
    <x v="1"/>
    <x v="2"/>
    <s v="NESSUNO"/>
    <n v="2"/>
    <n v="159"/>
    <n v="29700"/>
    <n v="91"/>
  </r>
  <r>
    <x v="0"/>
    <x v="0"/>
    <s v="NESSUNO"/>
    <n v="3"/>
    <n v="169"/>
    <n v="53600"/>
    <n v="95"/>
  </r>
  <r>
    <x v="0"/>
    <x v="0"/>
    <s v="PALESTRA"/>
    <n v="0"/>
    <n v="183"/>
    <n v="24600"/>
    <n v="66"/>
  </r>
  <r>
    <x v="0"/>
    <x v="1"/>
    <s v="NESSUNO"/>
    <n v="0"/>
    <n v="168"/>
    <n v="17000"/>
    <n v="70"/>
  </r>
  <r>
    <x v="1"/>
    <x v="0"/>
    <s v="PALESTRA"/>
    <n v="1"/>
    <n v="172"/>
    <n v="6500"/>
    <n v="55"/>
  </r>
  <r>
    <x v="0"/>
    <x v="1"/>
    <s v="PALESTRA"/>
    <n v="2"/>
    <n v="175"/>
    <n v="17200"/>
    <n v="75"/>
  </r>
  <r>
    <x v="1"/>
    <x v="0"/>
    <s v="PALLAVOLO"/>
    <n v="2"/>
    <n v="172"/>
    <n v="5000"/>
    <n v="61"/>
  </r>
  <r>
    <x v="1"/>
    <x v="2"/>
    <s v="NESSUNO"/>
    <n v="1"/>
    <n v="155"/>
    <n v="17300"/>
    <n v="77"/>
  </r>
  <r>
    <x v="0"/>
    <x v="2"/>
    <s v="ATLETICA"/>
    <n v="1"/>
    <n v="180"/>
    <n v="43200"/>
    <n v="89"/>
  </r>
  <r>
    <x v="0"/>
    <x v="1"/>
    <s v="ATLETICA"/>
    <n v="3"/>
    <n v="166"/>
    <n v="20800"/>
    <n v="85"/>
  </r>
  <r>
    <x v="0"/>
    <x v="0"/>
    <s v="NESSUNO"/>
    <n v="1"/>
    <n v="160"/>
    <n v="22000"/>
    <n v="71"/>
  </r>
  <r>
    <x v="1"/>
    <x v="2"/>
    <s v="CALCIO "/>
    <n v="1"/>
    <n v="175"/>
    <n v="16500"/>
    <n v="60"/>
  </r>
  <r>
    <x v="0"/>
    <x v="0"/>
    <s v="PALLAVOLO"/>
    <n v="3"/>
    <n v="174"/>
    <n v="18900"/>
    <n v="7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69EC4A9-47F1-F640-B7BC-6C01DFF54BE7}" name="Tabella pivot2" cacheId="0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>
  <location ref="B30:C34" firstHeaderRow="1" firstDataRow="1" firstDataCol="1"/>
  <pivotFields count="7">
    <pivotField showAll="0">
      <items count="3">
        <item x="1"/>
        <item x="0"/>
        <item t="default"/>
      </items>
    </pivotField>
    <pivotField axis="axisRow" dataField="1" showAll="0">
      <items count="4">
        <item x="1"/>
        <item x="0"/>
        <item x="2"/>
        <item t="default"/>
      </items>
    </pivotField>
    <pivotField showAll="0"/>
    <pivotField showAll="0"/>
    <pivotField showAll="0"/>
    <pivotField numFmtId="164" showAll="0"/>
    <pivotField showAll="0"/>
  </pivotFields>
  <rowFields count="1">
    <field x="1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ni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85A0FFB-FDA8-644A-8ED2-EAB962AFCAFB}" name="Tabella pivot1" cacheId="0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>
  <location ref="B23:D27" firstHeaderRow="0" firstDataRow="1" firstDataCol="1"/>
  <pivotFields count="7">
    <pivotField showAll="0">
      <items count="3">
        <item x="1"/>
        <item x="0"/>
        <item t="default"/>
      </items>
    </pivotField>
    <pivotField axis="axisRow" dataField="1" showAll="0">
      <items count="4">
        <item x="1"/>
        <item x="0"/>
        <item x="2"/>
        <item t="default"/>
      </items>
    </pivotField>
    <pivotField showAll="0"/>
    <pivotField showAll="0"/>
    <pivotField showAll="0"/>
    <pivotField numFmtId="164" showAll="0"/>
    <pivotField showAll="0"/>
  </pivotFields>
  <rowFields count="1">
    <field x="1"/>
  </rowFields>
  <rowItems count="4">
    <i>
      <x/>
    </i>
    <i>
      <x v="1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ni" fld="1" subtotal="count" baseField="0" baseItem="0"/>
    <dataField name="Conteggio di istruzione" fld="1" subtotal="count" showDataAs="percentOfCol" baseField="0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1889D-3C1A-9344-9B47-2714B20E01DD}">
  <dimension ref="A2:O44"/>
  <sheetViews>
    <sheetView topLeftCell="A10" workbookViewId="0">
      <selection activeCell="H39" sqref="H39"/>
    </sheetView>
  </sheetViews>
  <sheetFormatPr baseColWidth="10" defaultRowHeight="21" x14ac:dyDescent="0.25"/>
  <cols>
    <col min="1" max="1" width="14.1640625" style="1" bestFit="1" customWidth="1"/>
    <col min="2" max="2" width="11.83203125" style="1" customWidth="1"/>
    <col min="3" max="3" width="15.6640625" style="1" customWidth="1"/>
    <col min="4" max="4" width="11.83203125" style="1" customWidth="1"/>
    <col min="5" max="6" width="10.33203125" style="1" customWidth="1"/>
    <col min="7" max="7" width="14.5" style="2" customWidth="1"/>
    <col min="8" max="11" width="10.33203125" style="1" customWidth="1"/>
    <col min="12" max="12" width="23.5" style="1" bestFit="1" customWidth="1"/>
    <col min="13" max="16" width="10.33203125" style="1" customWidth="1"/>
    <col min="17" max="16384" width="10.83203125" style="1"/>
  </cols>
  <sheetData>
    <row r="2" spans="1:14" ht="20" customHeight="1" x14ac:dyDescent="0.25"/>
    <row r="3" spans="1:14" s="2" customFormat="1" ht="66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L3" s="2" t="s">
        <v>7</v>
      </c>
    </row>
    <row r="4" spans="1:14" x14ac:dyDescent="0.25">
      <c r="A4" s="5" t="s">
        <v>8</v>
      </c>
      <c r="B4" s="5" t="s">
        <v>9</v>
      </c>
      <c r="C4" s="5" t="s">
        <v>10</v>
      </c>
      <c r="D4" s="5">
        <v>1</v>
      </c>
      <c r="E4" s="5">
        <v>177</v>
      </c>
      <c r="F4" s="6">
        <v>18600</v>
      </c>
      <c r="G4" s="4">
        <v>85</v>
      </c>
    </row>
    <row r="5" spans="1:14" x14ac:dyDescent="0.25">
      <c r="A5" s="5" t="s">
        <v>11</v>
      </c>
      <c r="B5" s="5" t="s">
        <v>8</v>
      </c>
      <c r="C5" s="5" t="s">
        <v>12</v>
      </c>
      <c r="D5" s="5">
        <v>2</v>
      </c>
      <c r="E5" s="5">
        <v>167</v>
      </c>
      <c r="F5" s="6">
        <v>15000</v>
      </c>
      <c r="G5" s="4">
        <v>68</v>
      </c>
      <c r="L5" s="1" t="s">
        <v>13</v>
      </c>
      <c r="M5" s="1" t="s">
        <v>14</v>
      </c>
    </row>
    <row r="6" spans="1:14" x14ac:dyDescent="0.25">
      <c r="A6" s="5" t="s">
        <v>11</v>
      </c>
      <c r="B6" s="5" t="s">
        <v>15</v>
      </c>
      <c r="C6" s="5" t="s">
        <v>16</v>
      </c>
      <c r="D6" s="5">
        <v>2</v>
      </c>
      <c r="E6" s="5">
        <v>159</v>
      </c>
      <c r="F6" s="6">
        <v>29700</v>
      </c>
      <c r="G6" s="4">
        <v>91</v>
      </c>
    </row>
    <row r="7" spans="1:14" x14ac:dyDescent="0.25">
      <c r="A7" s="5" t="s">
        <v>8</v>
      </c>
      <c r="B7" s="5" t="s">
        <v>9</v>
      </c>
      <c r="C7" s="5" t="s">
        <v>16</v>
      </c>
      <c r="D7" s="5">
        <v>3</v>
      </c>
      <c r="E7" s="5">
        <v>169</v>
      </c>
      <c r="F7" s="6">
        <v>53600</v>
      </c>
      <c r="G7" s="4">
        <v>95</v>
      </c>
      <c r="L7" s="1" t="s">
        <v>0</v>
      </c>
      <c r="M7" s="1" t="s">
        <v>8</v>
      </c>
      <c r="N7" s="1" t="s">
        <v>17</v>
      </c>
    </row>
    <row r="8" spans="1:14" x14ac:dyDescent="0.25">
      <c r="A8" s="5" t="s">
        <v>8</v>
      </c>
      <c r="B8" s="5" t="s">
        <v>9</v>
      </c>
      <c r="C8" s="5" t="s">
        <v>18</v>
      </c>
      <c r="D8" s="5">
        <v>0</v>
      </c>
      <c r="E8" s="5">
        <v>183</v>
      </c>
      <c r="F8" s="6">
        <v>24600</v>
      </c>
      <c r="G8" s="4">
        <v>66</v>
      </c>
      <c r="M8" s="1" t="s">
        <v>11</v>
      </c>
      <c r="N8" s="1" t="s">
        <v>19</v>
      </c>
    </row>
    <row r="9" spans="1:14" x14ac:dyDescent="0.25">
      <c r="A9" s="5" t="s">
        <v>8</v>
      </c>
      <c r="B9" s="5" t="s">
        <v>8</v>
      </c>
      <c r="C9" s="5" t="s">
        <v>16</v>
      </c>
      <c r="D9" s="5">
        <v>0</v>
      </c>
      <c r="E9" s="5">
        <v>168</v>
      </c>
      <c r="F9" s="6">
        <v>17000</v>
      </c>
      <c r="G9" s="4">
        <v>70</v>
      </c>
    </row>
    <row r="10" spans="1:14" x14ac:dyDescent="0.25">
      <c r="A10" s="5" t="s">
        <v>11</v>
      </c>
      <c r="B10" s="5" t="s">
        <v>9</v>
      </c>
      <c r="C10" s="5" t="s">
        <v>18</v>
      </c>
      <c r="D10" s="5">
        <v>1</v>
      </c>
      <c r="E10" s="5">
        <v>172</v>
      </c>
      <c r="F10" s="6">
        <v>6500</v>
      </c>
      <c r="G10" s="4">
        <v>55</v>
      </c>
      <c r="L10" s="1" t="s">
        <v>1</v>
      </c>
      <c r="M10" s="1" t="s">
        <v>8</v>
      </c>
      <c r="N10" s="1" t="s">
        <v>20</v>
      </c>
    </row>
    <row r="11" spans="1:14" x14ac:dyDescent="0.25">
      <c r="A11" s="5" t="s">
        <v>8</v>
      </c>
      <c r="B11" s="5" t="s">
        <v>8</v>
      </c>
      <c r="C11" s="5" t="s">
        <v>18</v>
      </c>
      <c r="D11" s="5">
        <v>2</v>
      </c>
      <c r="E11" s="5">
        <v>175</v>
      </c>
      <c r="F11" s="6">
        <v>17200</v>
      </c>
      <c r="G11" s="4">
        <v>75</v>
      </c>
      <c r="M11" s="1" t="s">
        <v>9</v>
      </c>
      <c r="N11" s="1" t="s">
        <v>21</v>
      </c>
    </row>
    <row r="12" spans="1:14" x14ac:dyDescent="0.25">
      <c r="A12" s="5" t="s">
        <v>11</v>
      </c>
      <c r="B12" s="5" t="s">
        <v>9</v>
      </c>
      <c r="C12" s="5" t="s">
        <v>12</v>
      </c>
      <c r="D12" s="5">
        <v>2</v>
      </c>
      <c r="E12" s="5">
        <v>172</v>
      </c>
      <c r="F12" s="6">
        <v>5000</v>
      </c>
      <c r="G12" s="4">
        <v>61</v>
      </c>
      <c r="M12" s="1" t="s">
        <v>15</v>
      </c>
      <c r="N12" s="1" t="s">
        <v>22</v>
      </c>
    </row>
    <row r="13" spans="1:14" x14ac:dyDescent="0.25">
      <c r="A13" s="5" t="s">
        <v>11</v>
      </c>
      <c r="B13" s="5" t="s">
        <v>15</v>
      </c>
      <c r="C13" s="5" t="s">
        <v>16</v>
      </c>
      <c r="D13" s="5">
        <v>1</v>
      </c>
      <c r="E13" s="5">
        <v>155</v>
      </c>
      <c r="F13" s="6">
        <v>17300</v>
      </c>
      <c r="G13" s="4">
        <v>77</v>
      </c>
    </row>
    <row r="14" spans="1:14" x14ac:dyDescent="0.25">
      <c r="A14" s="5" t="s">
        <v>8</v>
      </c>
      <c r="B14" s="5" t="s">
        <v>15</v>
      </c>
      <c r="C14" s="5" t="s">
        <v>23</v>
      </c>
      <c r="D14" s="5">
        <v>1</v>
      </c>
      <c r="E14" s="5">
        <v>180</v>
      </c>
      <c r="F14" s="6">
        <v>43200</v>
      </c>
      <c r="G14" s="4">
        <v>89</v>
      </c>
      <c r="L14" s="1" t="s">
        <v>2</v>
      </c>
      <c r="M14" s="1" t="s">
        <v>24</v>
      </c>
    </row>
    <row r="15" spans="1:14" x14ac:dyDescent="0.25">
      <c r="A15" s="5" t="s">
        <v>8</v>
      </c>
      <c r="B15" s="5" t="s">
        <v>8</v>
      </c>
      <c r="C15" s="5" t="s">
        <v>23</v>
      </c>
      <c r="D15" s="5">
        <v>3</v>
      </c>
      <c r="E15" s="5">
        <v>166</v>
      </c>
      <c r="F15" s="6">
        <v>20800</v>
      </c>
      <c r="G15" s="4">
        <v>85</v>
      </c>
      <c r="M15" s="1" t="s">
        <v>12</v>
      </c>
    </row>
    <row r="16" spans="1:14" x14ac:dyDescent="0.25">
      <c r="A16" s="5" t="s">
        <v>8</v>
      </c>
      <c r="B16" s="5" t="s">
        <v>9</v>
      </c>
      <c r="C16" s="5" t="s">
        <v>16</v>
      </c>
      <c r="D16" s="5">
        <v>1</v>
      </c>
      <c r="E16" s="5">
        <v>160</v>
      </c>
      <c r="F16" s="6">
        <v>22000</v>
      </c>
      <c r="G16" s="4">
        <v>71</v>
      </c>
      <c r="M16" s="1" t="s">
        <v>18</v>
      </c>
    </row>
    <row r="17" spans="1:15" x14ac:dyDescent="0.25">
      <c r="A17" s="5" t="s">
        <v>11</v>
      </c>
      <c r="B17" s="5" t="s">
        <v>15</v>
      </c>
      <c r="C17" s="5" t="s">
        <v>10</v>
      </c>
      <c r="D17" s="5">
        <v>1</v>
      </c>
      <c r="E17" s="5">
        <v>175</v>
      </c>
      <c r="F17" s="6">
        <v>16500</v>
      </c>
      <c r="G17" s="4">
        <v>60</v>
      </c>
      <c r="M17" s="1" t="s">
        <v>23</v>
      </c>
    </row>
    <row r="18" spans="1:15" x14ac:dyDescent="0.25">
      <c r="A18" s="5" t="s">
        <v>8</v>
      </c>
      <c r="B18" s="5" t="s">
        <v>9</v>
      </c>
      <c r="C18" s="5" t="s">
        <v>12</v>
      </c>
      <c r="D18" s="5">
        <v>3</v>
      </c>
      <c r="E18" s="5">
        <v>174</v>
      </c>
      <c r="F18" s="6">
        <v>18900</v>
      </c>
      <c r="G18" s="4">
        <v>72</v>
      </c>
      <c r="M18" s="1" t="s">
        <v>16</v>
      </c>
    </row>
    <row r="20" spans="1:15" x14ac:dyDescent="0.25">
      <c r="L20" s="1" t="s">
        <v>3</v>
      </c>
      <c r="M20" s="1">
        <v>0</v>
      </c>
      <c r="N20" s="1">
        <v>1</v>
      </c>
      <c r="O20" s="1">
        <v>2</v>
      </c>
    </row>
    <row r="21" spans="1:15" x14ac:dyDescent="0.25">
      <c r="L21" s="1" t="s">
        <v>6</v>
      </c>
      <c r="M21" s="1" t="s">
        <v>25</v>
      </c>
    </row>
    <row r="26" spans="1:15" x14ac:dyDescent="0.25">
      <c r="A26" s="1" t="s">
        <v>26</v>
      </c>
    </row>
    <row r="28" spans="1:15" ht="22" x14ac:dyDescent="0.25">
      <c r="A28" s="2" t="s">
        <v>2</v>
      </c>
      <c r="C28" s="2" t="s">
        <v>2</v>
      </c>
      <c r="D28" s="1" t="s">
        <v>27</v>
      </c>
      <c r="E28" s="1" t="s">
        <v>28</v>
      </c>
      <c r="F28" s="1" t="s">
        <v>29</v>
      </c>
      <c r="G28" s="2" t="s">
        <v>29</v>
      </c>
    </row>
    <row r="29" spans="1:15" x14ac:dyDescent="0.25">
      <c r="A29" s="1" t="s">
        <v>10</v>
      </c>
      <c r="C29" s="1" t="s">
        <v>10</v>
      </c>
      <c r="D29" s="1">
        <f>COUNTIF($A$29:$A$43,C29)</f>
        <v>2</v>
      </c>
      <c r="E29" s="7">
        <f>D29/$D$34</f>
        <v>0.13333333333333333</v>
      </c>
      <c r="F29" s="7">
        <f>E29*100</f>
        <v>13.333333333333334</v>
      </c>
      <c r="G29" s="8">
        <f>E29</f>
        <v>0.13333333333333333</v>
      </c>
      <c r="H29" s="9">
        <v>0.13333333333333333</v>
      </c>
    </row>
    <row r="30" spans="1:15" x14ac:dyDescent="0.25">
      <c r="A30" s="1" t="s">
        <v>12</v>
      </c>
      <c r="C30" s="1" t="s">
        <v>12</v>
      </c>
      <c r="D30" s="1">
        <f>COUNTIF($A$29:$A$43,C30)</f>
        <v>3</v>
      </c>
      <c r="E30" s="7">
        <f>D30/$D$34</f>
        <v>0.2</v>
      </c>
      <c r="F30" s="7">
        <f>E30*100</f>
        <v>20</v>
      </c>
      <c r="G30" s="8">
        <f>E30</f>
        <v>0.2</v>
      </c>
      <c r="H30" s="9">
        <v>0.2</v>
      </c>
    </row>
    <row r="31" spans="1:15" x14ac:dyDescent="0.25">
      <c r="A31" s="1" t="s">
        <v>16</v>
      </c>
      <c r="C31" s="1" t="s">
        <v>16</v>
      </c>
      <c r="D31" s="1">
        <f>COUNTIF($A$29:$A$43,C31)</f>
        <v>5</v>
      </c>
      <c r="E31" s="7">
        <f>D31/$D$34</f>
        <v>0.33333333333333331</v>
      </c>
      <c r="F31" s="7">
        <f>E31*100</f>
        <v>33.333333333333329</v>
      </c>
      <c r="G31" s="8">
        <f>E31</f>
        <v>0.33333333333333331</v>
      </c>
      <c r="H31" s="9">
        <v>0.33333333333333331</v>
      </c>
    </row>
    <row r="32" spans="1:15" x14ac:dyDescent="0.25">
      <c r="A32" s="1" t="s">
        <v>16</v>
      </c>
      <c r="C32" s="1" t="s">
        <v>18</v>
      </c>
      <c r="D32" s="1">
        <f>COUNTIF($A$29:$A$43,C32)</f>
        <v>3</v>
      </c>
      <c r="E32" s="7">
        <f>D32/$D$34</f>
        <v>0.2</v>
      </c>
      <c r="F32" s="7">
        <f>E32*100</f>
        <v>20</v>
      </c>
      <c r="G32" s="8">
        <f>E32</f>
        <v>0.2</v>
      </c>
      <c r="H32" s="9">
        <v>0.2</v>
      </c>
    </row>
    <row r="33" spans="1:13" x14ac:dyDescent="0.25">
      <c r="A33" s="1" t="s">
        <v>18</v>
      </c>
      <c r="C33" s="1" t="s">
        <v>23</v>
      </c>
      <c r="D33" s="1">
        <f>COUNTIF($A$29:$A$43,C33)</f>
        <v>2</v>
      </c>
      <c r="E33" s="7">
        <f>D33/$D$34</f>
        <v>0.13333333333333333</v>
      </c>
      <c r="F33" s="7">
        <f>E33*100</f>
        <v>13.333333333333334</v>
      </c>
      <c r="G33" s="8">
        <f>E33</f>
        <v>0.13333333333333333</v>
      </c>
      <c r="H33" s="9">
        <v>0.13333333333333333</v>
      </c>
    </row>
    <row r="34" spans="1:13" x14ac:dyDescent="0.25">
      <c r="A34" s="1" t="s">
        <v>16</v>
      </c>
      <c r="C34" s="10" t="s">
        <v>30</v>
      </c>
      <c r="D34" s="1">
        <f>SUM(D29:D33)</f>
        <v>15</v>
      </c>
    </row>
    <row r="35" spans="1:13" x14ac:dyDescent="0.25">
      <c r="A35" s="1" t="s">
        <v>18</v>
      </c>
    </row>
    <row r="36" spans="1:13" x14ac:dyDescent="0.25">
      <c r="A36" s="1" t="s">
        <v>18</v>
      </c>
    </row>
    <row r="37" spans="1:13" x14ac:dyDescent="0.25">
      <c r="A37" s="1" t="s">
        <v>12</v>
      </c>
    </row>
    <row r="38" spans="1:13" x14ac:dyDescent="0.25">
      <c r="A38" s="1" t="s">
        <v>16</v>
      </c>
    </row>
    <row r="39" spans="1:13" x14ac:dyDescent="0.25">
      <c r="A39" s="1" t="s">
        <v>23</v>
      </c>
    </row>
    <row r="40" spans="1:13" x14ac:dyDescent="0.25">
      <c r="A40" s="1" t="s">
        <v>23</v>
      </c>
    </row>
    <row r="41" spans="1:13" x14ac:dyDescent="0.25">
      <c r="A41" s="1" t="s">
        <v>16</v>
      </c>
    </row>
    <row r="42" spans="1:13" x14ac:dyDescent="0.25">
      <c r="A42" s="1" t="s">
        <v>10</v>
      </c>
    </row>
    <row r="43" spans="1:13" x14ac:dyDescent="0.25">
      <c r="A43" s="1" t="s">
        <v>12</v>
      </c>
    </row>
    <row r="44" spans="1:13" x14ac:dyDescent="0.25">
      <c r="M44" s="1">
        <v>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C8C65-28B7-3046-B60E-14CB7D60E7F2}">
  <dimension ref="A1:Q40"/>
  <sheetViews>
    <sheetView tabSelected="1" topLeftCell="A9" workbookViewId="0">
      <selection activeCell="E17" sqref="E17"/>
    </sheetView>
  </sheetViews>
  <sheetFormatPr baseColWidth="10" defaultRowHeight="21" x14ac:dyDescent="0.25"/>
  <cols>
    <col min="1" max="1" width="10.83203125" style="1"/>
    <col min="2" max="2" width="17.1640625" style="1" bestFit="1" customWidth="1"/>
    <col min="3" max="3" width="14.1640625" style="1" bestFit="1" customWidth="1"/>
    <col min="4" max="4" width="20" style="1" bestFit="1" customWidth="1"/>
    <col min="5" max="5" width="13" style="1" customWidth="1"/>
    <col min="6" max="8" width="10.83203125" style="1"/>
    <col min="9" max="9" width="14.6640625" style="1" customWidth="1"/>
    <col min="10" max="10" width="14.1640625" style="1" customWidth="1"/>
    <col min="11" max="11" width="12.1640625" style="1" customWidth="1"/>
    <col min="12" max="12" width="10.83203125" style="1"/>
    <col min="13" max="13" width="13" style="1" customWidth="1"/>
    <col min="14" max="16384" width="10.83203125" style="1"/>
  </cols>
  <sheetData>
    <row r="1" spans="1:17" x14ac:dyDescent="0.25">
      <c r="A1" s="1" t="s">
        <v>37</v>
      </c>
    </row>
    <row r="3" spans="1:17" ht="66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I3" s="1" t="s">
        <v>31</v>
      </c>
      <c r="J3" s="3" t="s">
        <v>1</v>
      </c>
    </row>
    <row r="4" spans="1:17" x14ac:dyDescent="0.25">
      <c r="A4" s="5" t="s">
        <v>8</v>
      </c>
      <c r="B4" s="5" t="s">
        <v>9</v>
      </c>
      <c r="C4" s="5" t="s">
        <v>10</v>
      </c>
      <c r="D4" s="5">
        <v>1</v>
      </c>
      <c r="E4" s="5">
        <v>177</v>
      </c>
      <c r="F4" s="6">
        <v>18600</v>
      </c>
      <c r="G4" s="4">
        <v>85</v>
      </c>
      <c r="I4" s="1">
        <f t="shared" ref="I4:I18" si="0">IF(J4=$M$4,$N$4,IF(J4=$M$5,$N$5,$N$6))</f>
        <v>1</v>
      </c>
      <c r="J4" s="5" t="s">
        <v>8</v>
      </c>
      <c r="M4" s="1" t="s">
        <v>8</v>
      </c>
      <c r="N4" s="1">
        <v>1</v>
      </c>
    </row>
    <row r="5" spans="1:17" x14ac:dyDescent="0.25">
      <c r="A5" s="5" t="s">
        <v>11</v>
      </c>
      <c r="B5" s="5" t="s">
        <v>8</v>
      </c>
      <c r="C5" s="5" t="s">
        <v>12</v>
      </c>
      <c r="D5" s="5">
        <v>2</v>
      </c>
      <c r="E5" s="5">
        <v>167</v>
      </c>
      <c r="F5" s="6">
        <v>15000</v>
      </c>
      <c r="G5" s="4">
        <v>68</v>
      </c>
      <c r="I5" s="1">
        <f t="shared" si="0"/>
        <v>1</v>
      </c>
      <c r="J5" s="5" t="s">
        <v>8</v>
      </c>
      <c r="M5" s="1" t="s">
        <v>9</v>
      </c>
      <c r="N5" s="1">
        <v>2</v>
      </c>
    </row>
    <row r="6" spans="1:17" x14ac:dyDescent="0.25">
      <c r="A6" s="5" t="s">
        <v>11</v>
      </c>
      <c r="B6" s="5" t="s">
        <v>15</v>
      </c>
      <c r="C6" s="5" t="s">
        <v>16</v>
      </c>
      <c r="D6" s="5">
        <v>2</v>
      </c>
      <c r="E6" s="5">
        <v>159</v>
      </c>
      <c r="F6" s="6">
        <v>29700</v>
      </c>
      <c r="G6" s="4">
        <v>91</v>
      </c>
      <c r="I6" s="1">
        <f t="shared" si="0"/>
        <v>1</v>
      </c>
      <c r="J6" s="5" t="s">
        <v>8</v>
      </c>
      <c r="M6" s="1" t="s">
        <v>15</v>
      </c>
      <c r="N6" s="1">
        <v>3</v>
      </c>
    </row>
    <row r="7" spans="1:17" x14ac:dyDescent="0.25">
      <c r="A7" s="5" t="s">
        <v>8</v>
      </c>
      <c r="B7" s="5" t="s">
        <v>9</v>
      </c>
      <c r="C7" s="5" t="s">
        <v>16</v>
      </c>
      <c r="D7" s="5">
        <v>3</v>
      </c>
      <c r="E7" s="5">
        <v>169</v>
      </c>
      <c r="F7" s="6">
        <v>53600</v>
      </c>
      <c r="G7" s="4">
        <v>95</v>
      </c>
      <c r="I7" s="1">
        <f t="shared" si="0"/>
        <v>1</v>
      </c>
      <c r="J7" s="5" t="s">
        <v>8</v>
      </c>
    </row>
    <row r="8" spans="1:17" x14ac:dyDescent="0.25">
      <c r="A8" s="5" t="s">
        <v>8</v>
      </c>
      <c r="B8" s="5" t="s">
        <v>9</v>
      </c>
      <c r="C8" s="5" t="s">
        <v>18</v>
      </c>
      <c r="D8" s="5">
        <v>0</v>
      </c>
      <c r="E8" s="5">
        <v>183</v>
      </c>
      <c r="F8" s="6">
        <v>24600</v>
      </c>
      <c r="G8" s="4">
        <v>66</v>
      </c>
      <c r="I8" s="1">
        <f t="shared" si="0"/>
        <v>2</v>
      </c>
      <c r="J8" s="5" t="s">
        <v>9</v>
      </c>
    </row>
    <row r="9" spans="1:17" ht="22" x14ac:dyDescent="0.25">
      <c r="A9" s="5" t="s">
        <v>8</v>
      </c>
      <c r="B9" s="5" t="s">
        <v>8</v>
      </c>
      <c r="C9" s="5" t="s">
        <v>16</v>
      </c>
      <c r="D9" s="5">
        <v>0</v>
      </c>
      <c r="E9" s="5">
        <v>168</v>
      </c>
      <c r="F9" s="6">
        <v>17000</v>
      </c>
      <c r="G9" s="4">
        <v>70</v>
      </c>
      <c r="I9" s="1">
        <f t="shared" si="0"/>
        <v>2</v>
      </c>
      <c r="J9" s="5" t="s">
        <v>9</v>
      </c>
      <c r="M9" s="3" t="s">
        <v>1</v>
      </c>
      <c r="N9" s="1" t="s">
        <v>27</v>
      </c>
      <c r="O9" s="1" t="s">
        <v>28</v>
      </c>
      <c r="P9" s="1" t="s">
        <v>29</v>
      </c>
    </row>
    <row r="10" spans="1:17" x14ac:dyDescent="0.25">
      <c r="A10" s="5" t="s">
        <v>11</v>
      </c>
      <c r="B10" s="5" t="s">
        <v>9</v>
      </c>
      <c r="C10" s="5" t="s">
        <v>18</v>
      </c>
      <c r="D10" s="5">
        <v>1</v>
      </c>
      <c r="E10" s="5">
        <v>172</v>
      </c>
      <c r="F10" s="6">
        <v>6500</v>
      </c>
      <c r="G10" s="4">
        <v>55</v>
      </c>
      <c r="I10" s="1">
        <f t="shared" si="0"/>
        <v>2</v>
      </c>
      <c r="J10" s="5" t="s">
        <v>9</v>
      </c>
      <c r="M10" s="5" t="s">
        <v>8</v>
      </c>
      <c r="N10" s="1">
        <f>COUNTIF($J$4:$J$18,M10)</f>
        <v>4</v>
      </c>
      <c r="O10" s="1">
        <f>N10/$N$13</f>
        <v>0.26666666666666666</v>
      </c>
      <c r="P10" s="1">
        <f>O10*100</f>
        <v>26.666666666666668</v>
      </c>
      <c r="Q10" s="11">
        <f>O10</f>
        <v>0.26666666666666666</v>
      </c>
    </row>
    <row r="11" spans="1:17" x14ac:dyDescent="0.25">
      <c r="A11" s="5" t="s">
        <v>8</v>
      </c>
      <c r="B11" s="5" t="s">
        <v>8</v>
      </c>
      <c r="C11" s="5" t="s">
        <v>18</v>
      </c>
      <c r="D11" s="5">
        <v>2</v>
      </c>
      <c r="E11" s="5">
        <v>175</v>
      </c>
      <c r="F11" s="6">
        <v>17200</v>
      </c>
      <c r="G11" s="4">
        <v>75</v>
      </c>
      <c r="I11" s="1">
        <f t="shared" si="0"/>
        <v>2</v>
      </c>
      <c r="J11" s="5" t="s">
        <v>9</v>
      </c>
      <c r="M11" s="5" t="s">
        <v>9</v>
      </c>
      <c r="N11" s="1">
        <f t="shared" ref="N11:N12" si="1">COUNTIF($J$4:$J$18,M11)</f>
        <v>7</v>
      </c>
      <c r="O11" s="1">
        <f t="shared" ref="O11:O12" si="2">N11/$N$13</f>
        <v>0.46666666666666667</v>
      </c>
      <c r="P11" s="1">
        <f t="shared" ref="P11:P12" si="3">O11*100</f>
        <v>46.666666666666664</v>
      </c>
      <c r="Q11" s="11">
        <f t="shared" ref="Q11:Q12" si="4">O11</f>
        <v>0.46666666666666667</v>
      </c>
    </row>
    <row r="12" spans="1:17" x14ac:dyDescent="0.25">
      <c r="A12" s="5" t="s">
        <v>11</v>
      </c>
      <c r="B12" s="5" t="s">
        <v>9</v>
      </c>
      <c r="C12" s="5" t="s">
        <v>12</v>
      </c>
      <c r="D12" s="5">
        <v>2</v>
      </c>
      <c r="E12" s="5">
        <v>172</v>
      </c>
      <c r="F12" s="6">
        <v>5000</v>
      </c>
      <c r="G12" s="4">
        <v>61</v>
      </c>
      <c r="I12" s="1">
        <f t="shared" si="0"/>
        <v>2</v>
      </c>
      <c r="J12" s="5" t="s">
        <v>9</v>
      </c>
      <c r="M12" s="5" t="s">
        <v>15</v>
      </c>
      <c r="N12" s="1">
        <f t="shared" si="1"/>
        <v>4</v>
      </c>
      <c r="O12" s="1">
        <f t="shared" si="2"/>
        <v>0.26666666666666666</v>
      </c>
      <c r="P12" s="1">
        <f t="shared" si="3"/>
        <v>26.666666666666668</v>
      </c>
      <c r="Q12" s="11">
        <f t="shared" si="4"/>
        <v>0.26666666666666666</v>
      </c>
    </row>
    <row r="13" spans="1:17" ht="22" x14ac:dyDescent="0.25">
      <c r="A13" s="5" t="s">
        <v>11</v>
      </c>
      <c r="B13" s="5" t="s">
        <v>15</v>
      </c>
      <c r="C13" s="5" t="s">
        <v>16</v>
      </c>
      <c r="D13" s="5">
        <v>1</v>
      </c>
      <c r="E13" s="5">
        <v>155</v>
      </c>
      <c r="F13" s="6">
        <v>17300</v>
      </c>
      <c r="G13" s="4">
        <v>77</v>
      </c>
      <c r="I13" s="1">
        <f t="shared" si="0"/>
        <v>2</v>
      </c>
      <c r="J13" s="5" t="s">
        <v>9</v>
      </c>
      <c r="M13" s="3" t="s">
        <v>1</v>
      </c>
      <c r="N13" s="1">
        <f>SUM(N10:N12)</f>
        <v>15</v>
      </c>
    </row>
    <row r="14" spans="1:17" x14ac:dyDescent="0.25">
      <c r="A14" s="5" t="s">
        <v>8</v>
      </c>
      <c r="B14" s="5" t="s">
        <v>15</v>
      </c>
      <c r="C14" s="5" t="s">
        <v>23</v>
      </c>
      <c r="D14" s="5">
        <v>1</v>
      </c>
      <c r="E14" s="5">
        <v>180</v>
      </c>
      <c r="F14" s="6">
        <v>43200</v>
      </c>
      <c r="G14" s="4">
        <v>89</v>
      </c>
      <c r="I14" s="1">
        <f t="shared" si="0"/>
        <v>2</v>
      </c>
      <c r="J14" s="5" t="s">
        <v>9</v>
      </c>
    </row>
    <row r="15" spans="1:17" x14ac:dyDescent="0.25">
      <c r="A15" s="5" t="s">
        <v>8</v>
      </c>
      <c r="B15" s="5" t="s">
        <v>8</v>
      </c>
      <c r="C15" s="5" t="s">
        <v>23</v>
      </c>
      <c r="D15" s="5">
        <v>3</v>
      </c>
      <c r="E15" s="5">
        <v>166</v>
      </c>
      <c r="F15" s="6">
        <v>20800</v>
      </c>
      <c r="G15" s="4">
        <v>85</v>
      </c>
      <c r="I15" s="1">
        <f t="shared" si="0"/>
        <v>3</v>
      </c>
      <c r="J15" s="5" t="s">
        <v>15</v>
      </c>
    </row>
    <row r="16" spans="1:17" x14ac:dyDescent="0.25">
      <c r="A16" s="5" t="s">
        <v>8</v>
      </c>
      <c r="B16" s="5" t="s">
        <v>9</v>
      </c>
      <c r="C16" s="5" t="s">
        <v>16</v>
      </c>
      <c r="D16" s="5">
        <v>1</v>
      </c>
      <c r="E16" s="5">
        <v>160</v>
      </c>
      <c r="F16" s="6">
        <v>22000</v>
      </c>
      <c r="G16" s="4">
        <v>71</v>
      </c>
      <c r="I16" s="1">
        <f t="shared" si="0"/>
        <v>3</v>
      </c>
      <c r="J16" s="5" t="s">
        <v>15</v>
      </c>
    </row>
    <row r="17" spans="1:13" x14ac:dyDescent="0.25">
      <c r="A17" s="5" t="s">
        <v>11</v>
      </c>
      <c r="B17" s="5" t="s">
        <v>15</v>
      </c>
      <c r="C17" s="5" t="s">
        <v>10</v>
      </c>
      <c r="D17" s="5">
        <v>1</v>
      </c>
      <c r="E17" s="5">
        <v>175</v>
      </c>
      <c r="F17" s="6">
        <v>16500</v>
      </c>
      <c r="G17" s="4">
        <v>60</v>
      </c>
      <c r="I17" s="1">
        <f t="shared" si="0"/>
        <v>3</v>
      </c>
      <c r="J17" s="5" t="s">
        <v>15</v>
      </c>
      <c r="L17" s="1" t="s">
        <v>32</v>
      </c>
      <c r="M17" s="1" t="s">
        <v>33</v>
      </c>
    </row>
    <row r="18" spans="1:13" x14ac:dyDescent="0.25">
      <c r="A18" s="5" t="s">
        <v>8</v>
      </c>
      <c r="B18" s="5" t="s">
        <v>9</v>
      </c>
      <c r="C18" s="5" t="s">
        <v>12</v>
      </c>
      <c r="D18" s="5">
        <v>3</v>
      </c>
      <c r="E18" s="5">
        <v>174</v>
      </c>
      <c r="F18" s="6">
        <v>18900</v>
      </c>
      <c r="G18" s="4">
        <v>72</v>
      </c>
      <c r="I18" s="1">
        <f t="shared" si="0"/>
        <v>3</v>
      </c>
      <c r="J18" s="5" t="s">
        <v>15</v>
      </c>
    </row>
    <row r="23" spans="1:13" x14ac:dyDescent="0.25">
      <c r="B23" s="14" t="s">
        <v>34</v>
      </c>
      <c r="C23" s="14" t="s">
        <v>27</v>
      </c>
      <c r="D23" t="s">
        <v>35</v>
      </c>
    </row>
    <row r="24" spans="1:13" x14ac:dyDescent="0.25">
      <c r="B24" s="12" t="s">
        <v>8</v>
      </c>
      <c r="C24">
        <v>4</v>
      </c>
      <c r="D24" s="13">
        <v>0.26666666666666666</v>
      </c>
    </row>
    <row r="25" spans="1:13" x14ac:dyDescent="0.25">
      <c r="B25" s="12" t="s">
        <v>9</v>
      </c>
      <c r="C25">
        <v>7</v>
      </c>
      <c r="D25" s="13">
        <v>0.46666666666666667</v>
      </c>
    </row>
    <row r="26" spans="1:13" x14ac:dyDescent="0.25">
      <c r="B26" s="12" t="s">
        <v>15</v>
      </c>
      <c r="C26">
        <v>4</v>
      </c>
      <c r="D26" s="13">
        <v>0.26666666666666666</v>
      </c>
    </row>
    <row r="27" spans="1:13" x14ac:dyDescent="0.25">
      <c r="B27" s="12" t="s">
        <v>36</v>
      </c>
      <c r="C27">
        <v>15</v>
      </c>
      <c r="D27" s="13">
        <v>1</v>
      </c>
    </row>
    <row r="28" spans="1:13" x14ac:dyDescent="0.25">
      <c r="B28"/>
      <c r="C28"/>
      <c r="D28"/>
    </row>
    <row r="29" spans="1:13" x14ac:dyDescent="0.25">
      <c r="B29"/>
      <c r="C29"/>
      <c r="D29"/>
    </row>
    <row r="30" spans="1:13" x14ac:dyDescent="0.25">
      <c r="B30" s="14" t="s">
        <v>34</v>
      </c>
      <c r="C30" t="s">
        <v>27</v>
      </c>
      <c r="D30" t="s">
        <v>28</v>
      </c>
      <c r="E30" s="1" t="s">
        <v>1</v>
      </c>
      <c r="F30" s="1" t="s">
        <v>27</v>
      </c>
      <c r="G30" s="1" t="s">
        <v>28</v>
      </c>
    </row>
    <row r="31" spans="1:13" x14ac:dyDescent="0.25">
      <c r="B31" s="12" t="s">
        <v>8</v>
      </c>
      <c r="C31">
        <v>4</v>
      </c>
      <c r="D31"/>
      <c r="E31" s="1" t="s">
        <v>8</v>
      </c>
      <c r="F31" s="1">
        <v>4</v>
      </c>
      <c r="G31" s="1">
        <f>F31/$F$34</f>
        <v>0.26666666666666666</v>
      </c>
    </row>
    <row r="32" spans="1:13" x14ac:dyDescent="0.25">
      <c r="B32" s="12" t="s">
        <v>9</v>
      </c>
      <c r="C32">
        <v>7</v>
      </c>
      <c r="D32"/>
      <c r="E32" s="1" t="s">
        <v>9</v>
      </c>
      <c r="F32" s="1">
        <v>7</v>
      </c>
      <c r="G32" s="1">
        <f t="shared" ref="G32:G34" si="5">F32/$F$34</f>
        <v>0.46666666666666667</v>
      </c>
    </row>
    <row r="33" spans="2:7" x14ac:dyDescent="0.25">
      <c r="B33" s="12" t="s">
        <v>15</v>
      </c>
      <c r="C33">
        <v>4</v>
      </c>
      <c r="D33"/>
      <c r="E33" s="1" t="s">
        <v>15</v>
      </c>
      <c r="F33" s="1">
        <v>4</v>
      </c>
      <c r="G33" s="1">
        <f t="shared" si="5"/>
        <v>0.26666666666666666</v>
      </c>
    </row>
    <row r="34" spans="2:7" x14ac:dyDescent="0.25">
      <c r="B34" s="12" t="s">
        <v>36</v>
      </c>
      <c r="C34">
        <v>15</v>
      </c>
      <c r="D34"/>
      <c r="E34" s="1" t="s">
        <v>36</v>
      </c>
      <c r="F34" s="1">
        <v>15</v>
      </c>
      <c r="G34" s="1">
        <f t="shared" si="5"/>
        <v>1</v>
      </c>
    </row>
    <row r="35" spans="2:7" x14ac:dyDescent="0.25">
      <c r="B35"/>
      <c r="C35"/>
      <c r="D35"/>
    </row>
    <row r="36" spans="2:7" x14ac:dyDescent="0.25">
      <c r="B36"/>
      <c r="C36"/>
      <c r="D36"/>
    </row>
    <row r="37" spans="2:7" x14ac:dyDescent="0.25">
      <c r="B37"/>
      <c r="C37"/>
      <c r="D37"/>
    </row>
    <row r="38" spans="2:7" x14ac:dyDescent="0.25">
      <c r="B38"/>
      <c r="C38"/>
      <c r="D38"/>
    </row>
    <row r="39" spans="2:7" x14ac:dyDescent="0.25">
      <c r="B39"/>
      <c r="C39"/>
      <c r="D39"/>
    </row>
    <row r="40" spans="2:7" x14ac:dyDescent="0.25">
      <c r="B40"/>
      <c r="C40"/>
      <c r="D40"/>
    </row>
  </sheetData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1.2-C. QUAL. SCONNESSI</vt:lpstr>
      <vt:lpstr>1.3-C.QUAL. ORDINAB.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2022-07-22T08:16:43Z</dcterms:created>
  <dcterms:modified xsi:type="dcterms:W3CDTF">2022-07-22T19:56:21Z</dcterms:modified>
</cp:coreProperties>
</file>